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45" yWindow="0" windowWidth="27585" windowHeight="13020"/>
  </bookViews>
  <sheets>
    <sheet name="Budget 2015" sheetId="3" r:id="rId1"/>
  </sheets>
  <calcPr calcId="152511" iterateDelta="1E-4"/>
</workbook>
</file>

<file path=xl/calcChain.xml><?xml version="1.0" encoding="utf-8"?>
<calcChain xmlns="http://schemas.openxmlformats.org/spreadsheetml/2006/main">
  <c r="I62" i="3" l="1"/>
  <c r="I56" i="3"/>
  <c r="I48" i="3"/>
  <c r="I39" i="3"/>
  <c r="I36" i="3"/>
  <c r="I25" i="3"/>
  <c r="I17" i="3"/>
  <c r="I11" i="3"/>
  <c r="O39" i="3"/>
  <c r="O38" i="3"/>
  <c r="O30" i="3"/>
  <c r="O22" i="3"/>
  <c r="O13" i="3"/>
  <c r="C29" i="3"/>
  <c r="C26" i="3"/>
  <c r="C21" i="3"/>
  <c r="C17" i="3"/>
  <c r="C12" i="3"/>
  <c r="C8" i="3"/>
  <c r="I63" i="3" l="1"/>
  <c r="I65" i="3" s="1"/>
  <c r="C18" i="3"/>
  <c r="C31" i="3" s="1"/>
  <c r="C35" i="3" s="1"/>
  <c r="E26" i="3"/>
  <c r="E17" i="3"/>
  <c r="E12" i="3"/>
  <c r="K62" i="3"/>
  <c r="P38" i="3"/>
  <c r="P30" i="3"/>
  <c r="P22" i="3"/>
  <c r="P13" i="3"/>
  <c r="J62" i="3"/>
  <c r="J56" i="3"/>
  <c r="J48" i="3"/>
  <c r="J39" i="3"/>
  <c r="J36" i="3"/>
  <c r="J25" i="3"/>
  <c r="J17" i="3"/>
  <c r="J11" i="3"/>
  <c r="E29" i="3"/>
  <c r="E21" i="3"/>
  <c r="E8" i="3"/>
  <c r="C33" i="3" l="1"/>
  <c r="J63" i="3"/>
  <c r="P39" i="3"/>
  <c r="J65" i="3" s="1"/>
  <c r="E18" i="3"/>
  <c r="E31" i="3" s="1"/>
  <c r="E35" i="3" s="1"/>
  <c r="D12" i="3"/>
  <c r="B12" i="3"/>
  <c r="H36" i="3" l="1"/>
  <c r="K36" i="3"/>
  <c r="D29" i="3"/>
  <c r="B29" i="3"/>
  <c r="D26" i="3"/>
  <c r="B26" i="3"/>
  <c r="D21" i="3"/>
  <c r="B21" i="3"/>
  <c r="D17" i="3"/>
  <c r="B17" i="3"/>
  <c r="D8" i="3"/>
  <c r="B8" i="3"/>
  <c r="H11" i="3"/>
  <c r="K11" i="3"/>
  <c r="H17" i="3"/>
  <c r="K17" i="3"/>
  <c r="H25" i="3"/>
  <c r="K25" i="3"/>
  <c r="H39" i="3"/>
  <c r="K39" i="3"/>
  <c r="H48" i="3"/>
  <c r="K48" i="3"/>
  <c r="H56" i="3"/>
  <c r="K56" i="3"/>
  <c r="H62" i="3"/>
  <c r="K63" i="3" l="1"/>
  <c r="D18" i="3"/>
  <c r="D31" i="3" s="1"/>
  <c r="B18" i="3"/>
  <c r="B31" i="3" s="1"/>
  <c r="H63" i="3"/>
  <c r="Q38" i="3" l="1"/>
  <c r="N38" i="3"/>
  <c r="Q30" i="3"/>
  <c r="N30" i="3"/>
  <c r="Q22" i="3"/>
  <c r="N22" i="3"/>
  <c r="Q13" i="3"/>
  <c r="N13" i="3"/>
  <c r="Q39" i="3" l="1"/>
  <c r="N39" i="3"/>
  <c r="B33" i="3" s="1"/>
  <c r="D33" i="3" l="1"/>
  <c r="E33" i="3"/>
  <c r="H65" i="3"/>
  <c r="K65" i="3"/>
</calcChain>
</file>

<file path=xl/comments1.xml><?xml version="1.0" encoding="utf-8"?>
<comments xmlns="http://schemas.openxmlformats.org/spreadsheetml/2006/main">
  <authors>
    <author>Suhaskumar Kamble</author>
  </authors>
  <commentList>
    <comment ref="B7" authorId="0">
      <text>
        <r>
          <rPr>
            <b/>
            <sz val="9"/>
            <color indexed="81"/>
            <rFont val="Tahoma"/>
            <charset val="1"/>
          </rPr>
          <t>Suhaskumar Kamble:</t>
        </r>
        <r>
          <rPr>
            <sz val="9"/>
            <color indexed="81"/>
            <rFont val="Tahoma"/>
            <charset val="1"/>
          </rPr>
          <t xml:space="preserve">
Corp matching + Corp Donations</t>
        </r>
      </text>
    </comment>
    <comment ref="I9" authorId="0">
      <text>
        <r>
          <rPr>
            <b/>
            <sz val="9"/>
            <color indexed="81"/>
            <rFont val="Tahoma"/>
            <charset val="1"/>
          </rPr>
          <t xml:space="preserve">Suhaskumar Kamble
</t>
        </r>
        <r>
          <rPr>
            <sz val="9"/>
            <color indexed="81"/>
            <rFont val="Tahoma"/>
            <charset val="1"/>
          </rPr>
          <t>Audit Budgeted - 7000
Actual - 8525</t>
        </r>
      </text>
    </comment>
    <comment ref="B10" authorId="0">
      <text>
        <r>
          <rPr>
            <b/>
            <sz val="9"/>
            <color indexed="81"/>
            <rFont val="Tahoma"/>
            <charset val="1"/>
          </rPr>
          <t>Suhaskumar Kamble:</t>
        </r>
        <r>
          <rPr>
            <sz val="9"/>
            <color indexed="81"/>
            <rFont val="Tahoma"/>
            <charset val="1"/>
          </rPr>
          <t xml:space="preserve">
2013+2012 fund drives, gen donations by public</t>
        </r>
      </text>
    </comment>
    <comment ref="B15" authorId="0">
      <text>
        <r>
          <rPr>
            <b/>
            <sz val="9"/>
            <color indexed="81"/>
            <rFont val="Tahoma"/>
            <charset val="1"/>
          </rPr>
          <t>Suhaskumar Kamble:</t>
        </r>
        <r>
          <rPr>
            <sz val="9"/>
            <color indexed="81"/>
            <rFont val="Tahoma"/>
            <charset val="1"/>
          </rPr>
          <t xml:space="preserve">
Misc. + Founder's day and Other income</t>
        </r>
      </text>
    </comment>
    <comment ref="I42" authorId="0">
      <text>
        <r>
          <rPr>
            <b/>
            <sz val="9"/>
            <color indexed="81"/>
            <rFont val="Tahoma"/>
            <charset val="1"/>
          </rPr>
          <t>Suhaskumar Kamble:</t>
        </r>
        <r>
          <rPr>
            <sz val="9"/>
            <color indexed="81"/>
            <rFont val="Tahoma"/>
            <charset val="1"/>
          </rPr>
          <t xml:space="preserve">
$16,000 for Genset- should be a fixed asset!</t>
        </r>
      </text>
    </comment>
  </commentList>
</comments>
</file>

<file path=xl/sharedStrings.xml><?xml version="1.0" encoding="utf-8"?>
<sst xmlns="http://schemas.openxmlformats.org/spreadsheetml/2006/main" count="148" uniqueCount="139">
  <si>
    <t>Category Description</t>
  </si>
  <si>
    <t>EXPENSES</t>
  </si>
  <si>
    <t>Industrial Fund Drive</t>
  </si>
  <si>
    <t>TOTAL Industrial Fund Drive</t>
  </si>
  <si>
    <t>Residential Fund Drives</t>
  </si>
  <si>
    <t>TOTAL Residential Fund Drives</t>
  </si>
  <si>
    <t>TOTAL Fund Drives</t>
  </si>
  <si>
    <t>TOTAL Equipment &amp; Supplies</t>
  </si>
  <si>
    <t>TOTAL Fundraising</t>
  </si>
  <si>
    <t>TOTAL Interest and Dividends</t>
  </si>
  <si>
    <t>Municipal Contributions</t>
  </si>
  <si>
    <t>TOTAL Training</t>
  </si>
  <si>
    <t>TOTAL INCOME</t>
  </si>
  <si>
    <t>TOTAL EXPENSES</t>
  </si>
  <si>
    <t>Vehicle Maintenance &amp; Repair</t>
  </si>
  <si>
    <t>TOTAL Gen Membership</t>
  </si>
  <si>
    <t>TOTAL Vehicles</t>
  </si>
  <si>
    <t>TOTAL Township Activities</t>
  </si>
  <si>
    <t>TOTAL Utilities</t>
  </si>
  <si>
    <t>TOTAL Building &amp; Grounds</t>
  </si>
  <si>
    <t>TOTAL Insurance</t>
  </si>
  <si>
    <t>PROJECTED INCOME</t>
  </si>
  <si>
    <t>ADDITIONAL REQUEST</t>
  </si>
  <si>
    <t>Building Improvements - Phase 2</t>
  </si>
  <si>
    <t>Special Project Request</t>
  </si>
  <si>
    <t>Budget 2014</t>
  </si>
  <si>
    <t>2013 Actual</t>
  </si>
  <si>
    <t>2014 Budget</t>
  </si>
  <si>
    <t>TOTAL Professional Services &amp; Fees</t>
  </si>
  <si>
    <t>TOTAL Supplies</t>
  </si>
  <si>
    <t>TOTAL EMS Operations (1+2+3+4)</t>
  </si>
  <si>
    <t>TOTAL 1 - General EMS Operations Expenses</t>
  </si>
  <si>
    <t>Total Expenses</t>
  </si>
  <si>
    <t>Interest &amp; Dividends</t>
  </si>
  <si>
    <t>TOTAL EMS Administration ( sum of 1 to 8)</t>
  </si>
  <si>
    <t>1120 - Federal &amp; State of NJ Fee</t>
  </si>
  <si>
    <t>1110 - Bank &amp; Other Service Fees</t>
  </si>
  <si>
    <t>1130 - Accounting, Audit, Tax Prep</t>
  </si>
  <si>
    <t>1140 - Legal Fees</t>
  </si>
  <si>
    <t>1210 - Business Postage &amp; Stamps</t>
  </si>
  <si>
    <t>1220 - Computer Supplies &amp; Accessories</t>
  </si>
  <si>
    <t>1230 - Web Site Maintenance</t>
  </si>
  <si>
    <t>1240 - Office Supplies, Printing &amp; Stationary</t>
  </si>
  <si>
    <t>1320 - 201x Residential Fund Drive</t>
  </si>
  <si>
    <t>1330 - US Postal Permit Fee</t>
  </si>
  <si>
    <t>1420 - Substance Testing</t>
  </si>
  <si>
    <t>1430 - Flu Shots</t>
  </si>
  <si>
    <t>1440 - Meeting Meals</t>
  </si>
  <si>
    <t>1450 - Flowers, Baskets &amp; Cards</t>
  </si>
  <si>
    <t>1460 - Membership Retention &amp; Attraction</t>
  </si>
  <si>
    <t>1470 - Refreshments &amp; Beverages</t>
  </si>
  <si>
    <t>1480 - Background Check Fees</t>
  </si>
  <si>
    <t>1490 - Cadet Activity Expenses</t>
  </si>
  <si>
    <t>1510 - Township Activity Expense</t>
  </si>
  <si>
    <t>1610 - Building Repairs and Maintenance</t>
  </si>
  <si>
    <t>1620 - Building Improvement and Habitability</t>
  </si>
  <si>
    <t>1630 - Bay Repair &amp; Maint</t>
  </si>
  <si>
    <t>1710 - Cable TV</t>
  </si>
  <si>
    <t>1720 - Internet Service</t>
  </si>
  <si>
    <t>1730 - Cell Phones</t>
  </si>
  <si>
    <t>1740 - Electric &amp; Gas</t>
  </si>
  <si>
    <t>1750 - Sewage &amp; Water</t>
  </si>
  <si>
    <t>1760 - Office Phones</t>
  </si>
  <si>
    <t>1810 - Employee Assistance Program (EAP)</t>
  </si>
  <si>
    <t>1820 - Auto</t>
  </si>
  <si>
    <t>1830 - Comm. Package</t>
  </si>
  <si>
    <t>1840 - Management Liability</t>
  </si>
  <si>
    <t>2110 - Dry Cleaning &amp; Laundry Supplies</t>
  </si>
  <si>
    <t>2120 - General Expenses</t>
  </si>
  <si>
    <t>2130 - Standby Meals</t>
  </si>
  <si>
    <t>2140 - Crew Incentives</t>
  </si>
  <si>
    <t>2150 - Toughbooks-Data Expense</t>
  </si>
  <si>
    <t>2160 - Scheduling Software - WhentoWork</t>
  </si>
  <si>
    <t>2210 - Disposable Medical Supplies</t>
  </si>
  <si>
    <t>2240 - Radios &amp; Pagers</t>
  </si>
  <si>
    <t>2250 - Squad Uniform &amp; Apparel</t>
  </si>
  <si>
    <t>2260 - Operation Equipment &amp; Supplies</t>
  </si>
  <si>
    <t>2270 - Operation Equipment Repairs &amp; Maint</t>
  </si>
  <si>
    <t>2310 - CEU Training</t>
  </si>
  <si>
    <t>2320 - CPR/First Aid Training</t>
  </si>
  <si>
    <t>2330 - EMT Tuition &amp; Books</t>
  </si>
  <si>
    <t>2340 - Training Supplies</t>
  </si>
  <si>
    <t>2350 - Training Meals</t>
  </si>
  <si>
    <t>2360 - Non-CEU Trainings</t>
  </si>
  <si>
    <t>2300 - Training</t>
  </si>
  <si>
    <t>2400 - Vehicles</t>
  </si>
  <si>
    <t>2200 - Equipment &amp; Supplies</t>
  </si>
  <si>
    <t>2100 - General EMS Operations Expenses</t>
  </si>
  <si>
    <t>1800 - Insurance</t>
  </si>
  <si>
    <t>1700 - Utilities</t>
  </si>
  <si>
    <t>1600 - Building &amp; Grounds</t>
  </si>
  <si>
    <t>1500 - Township Activities</t>
  </si>
  <si>
    <t>1400 - Gen Membership &amp; Squad Activities</t>
  </si>
  <si>
    <t>1300 - Squad Fund Drives</t>
  </si>
  <si>
    <t>1200 - Supplies</t>
  </si>
  <si>
    <t>1000 - EMS Administration</t>
  </si>
  <si>
    <t>2000 - EMS Operations</t>
  </si>
  <si>
    <t>2420 - Vehicle 101</t>
  </si>
  <si>
    <t>2430 - Vehicle 102</t>
  </si>
  <si>
    <t>9020 - 201x Residential Fund Drive</t>
  </si>
  <si>
    <t>9030 - Large Fund Raiser</t>
  </si>
  <si>
    <t>9040 - Misc. Fundraising</t>
  </si>
  <si>
    <t>9050 - Cadet Fundraising</t>
  </si>
  <si>
    <t>9060 - Interest Received</t>
  </si>
  <si>
    <t>9070 - Plainsboro Township</t>
  </si>
  <si>
    <t>9999 - Annual Reserve Fund Allocation - 6%</t>
  </si>
  <si>
    <t>1100 - Professional Services &amp; Fees</t>
  </si>
  <si>
    <t>1340 - General Fundraising Expense</t>
  </si>
  <si>
    <t>9090 - Other Municipal Contributions</t>
  </si>
  <si>
    <t>9080 -  Plainsboro Fire District #49</t>
  </si>
  <si>
    <t>Other Fundraising</t>
  </si>
  <si>
    <t>TOTAL Other Fundraising</t>
  </si>
  <si>
    <t>Other Income</t>
  </si>
  <si>
    <t>9095 - Other Income</t>
  </si>
  <si>
    <t>TOTAL Other Income</t>
  </si>
  <si>
    <t>1310 - 201x Industrial Fund Drive</t>
  </si>
  <si>
    <t>1410 - 201x Installation Dinner</t>
  </si>
  <si>
    <t>1650 - Fire Protection &amp; Alarm Monitoring</t>
  </si>
  <si>
    <t>1640 - Custodial Fees</t>
  </si>
  <si>
    <t>1660 - H.V.A.C. Svcs &amp; Maint.</t>
  </si>
  <si>
    <t>1670 - Pest Control Services</t>
  </si>
  <si>
    <t>2220 - Oxygen</t>
  </si>
  <si>
    <t>2440 - Vehicle 103</t>
  </si>
  <si>
    <t>2450 - Vehicle 104</t>
  </si>
  <si>
    <t>2230 -  Durable Supplies</t>
  </si>
  <si>
    <t>TOTAL Municipal Contribution</t>
  </si>
  <si>
    <t>In addition to the normal annual building maintenance costs, the Trustees have an additional budget request for a "special project" use of reserve funds for further building improvements. This would be budgeted separately and will span more than one financial year. The project would use funds from reserves and be reported and accounted for outside of the normal annual operating expenditures.</t>
  </si>
  <si>
    <t>Residential Fund Drive</t>
  </si>
  <si>
    <t>2410 - General Vehicle Supplies, Maint &amp; Repairs</t>
  </si>
  <si>
    <t>9010 - 201x Industrial Fund Drive</t>
  </si>
  <si>
    <t>Squad Fund Drives</t>
  </si>
  <si>
    <t>9021 - 201x Survey Letter Donations</t>
  </si>
  <si>
    <t>Plainsboro Rescue Squad Budget  - 2015</t>
  </si>
  <si>
    <t>2015 Budget</t>
  </si>
  <si>
    <t>Budget 2015</t>
  </si>
  <si>
    <t>????</t>
  </si>
  <si>
    <t xml:space="preserve"> </t>
  </si>
  <si>
    <t>2014 Actual</t>
  </si>
  <si>
    <t xml:space="preserve"> 2014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</si>
</sst>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0.00"/>
  </numFmts>
  <fonts count="21" x14ac:knownFonts="1">
    <font>
      <sz val="10"/>
      <name val="Arial"/>
      <family val="2"/>
    </font>
    <font>
      <sz val="10"/>
      <name val="Mangal"/>
      <family val="2"/>
    </font>
    <font>
      <sz val="11"/>
      <color indexed="8"/>
      <name val="Calibri"/>
      <family val="2"/>
      <charset val="1"/>
    </font>
    <font>
      <sz val="10"/>
      <color theme="1"/>
      <name val="Arial"/>
      <family val="2"/>
    </font>
    <font>
      <sz val="12"/>
      <name val="Calibri"/>
      <family val="2"/>
      <scheme val="minor"/>
    </font>
    <font>
      <sz val="14"/>
      <name val="Calibri"/>
      <family val="2"/>
      <scheme val="minor"/>
    </font>
    <font>
      <sz val="14"/>
      <color theme="1"/>
      <name val="Calibri"/>
      <family val="2"/>
      <scheme val="minor"/>
    </font>
    <font>
      <b/>
      <sz val="14"/>
      <name val="Calibri"/>
      <family val="2"/>
      <scheme val="minor"/>
    </font>
    <font>
      <b/>
      <sz val="14"/>
      <color indexed="8"/>
      <name val="Calibri"/>
      <family val="2"/>
      <scheme val="minor"/>
    </font>
    <font>
      <b/>
      <sz val="14"/>
      <color indexed="9"/>
      <name val="Calibri"/>
      <family val="2"/>
      <scheme val="minor"/>
    </font>
    <font>
      <sz val="13"/>
      <color theme="1"/>
      <name val="Arial"/>
      <family val="2"/>
    </font>
    <font>
      <sz val="13"/>
      <name val="Arial"/>
      <family val="2"/>
    </font>
    <font>
      <sz val="14"/>
      <color indexed="8"/>
      <name val="Calibri"/>
      <family val="2"/>
      <scheme val="minor"/>
    </font>
    <font>
      <sz val="14"/>
      <name val="Arial"/>
      <family val="2"/>
    </font>
    <font>
      <b/>
      <sz val="14"/>
      <color theme="1"/>
      <name val="Calibri"/>
      <family val="2"/>
      <scheme val="minor"/>
    </font>
    <font>
      <b/>
      <sz val="14"/>
      <color indexed="8"/>
      <name val="Cambria"/>
      <family val="1"/>
      <scheme val="major"/>
    </font>
    <font>
      <sz val="11"/>
      <name val="Calibri"/>
      <family val="2"/>
      <scheme val="minor"/>
    </font>
    <font>
      <b/>
      <sz val="18"/>
      <name val="Cambria"/>
      <family val="1"/>
      <scheme val="major"/>
    </font>
    <font>
      <sz val="9"/>
      <color indexed="81"/>
      <name val="Tahoma"/>
      <charset val="1"/>
    </font>
    <font>
      <b/>
      <sz val="9"/>
      <color indexed="81"/>
      <name val="Tahoma"/>
      <charset val="1"/>
    </font>
    <font>
      <b/>
      <sz val="14"/>
      <color theme="0"/>
      <name val="Calibri"/>
      <family val="2"/>
      <scheme val="minor"/>
    </font>
  </fonts>
  <fills count="11">
    <fill>
      <patternFill patternType="none"/>
    </fill>
    <fill>
      <patternFill patternType="gray125"/>
    </fill>
    <fill>
      <patternFill patternType="solid">
        <fgColor indexed="42"/>
        <bgColor indexed="27"/>
      </patternFill>
    </fill>
    <fill>
      <patternFill patternType="solid">
        <fgColor indexed="10"/>
        <bgColor indexed="60"/>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27"/>
      </patternFill>
    </fill>
    <fill>
      <patternFill patternType="solid">
        <fgColor rgb="FFFFFF00"/>
        <bgColor indexed="27"/>
      </patternFill>
    </fill>
    <fill>
      <patternFill patternType="solid">
        <fgColor theme="5" tint="0.59999389629810485"/>
        <bgColor indexed="27"/>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1" fillId="0" borderId="0" applyFill="0" applyBorder="0" applyAlignment="0" applyProtection="0"/>
  </cellStyleXfs>
  <cellXfs count="53">
    <xf numFmtId="0" fontId="0" fillId="0" borderId="0" xfId="0"/>
    <xf numFmtId="165" fontId="2" fillId="0" borderId="0" xfId="1" applyNumberFormat="1" applyFont="1" applyFill="1" applyBorder="1" applyAlignment="1" applyProtection="1"/>
    <xf numFmtId="4" fontId="0" fillId="0" borderId="0" xfId="0" applyNumberFormat="1"/>
    <xf numFmtId="0" fontId="0" fillId="4" borderId="0" xfId="0" applyFill="1"/>
    <xf numFmtId="0" fontId="0" fillId="0" borderId="0" xfId="0" applyFill="1"/>
    <xf numFmtId="0" fontId="3" fillId="0" borderId="0" xfId="0" applyFont="1"/>
    <xf numFmtId="0" fontId="7" fillId="0" borderId="1" xfId="0" applyFont="1" applyBorder="1" applyAlignment="1">
      <alignment horizontal="right"/>
    </xf>
    <xf numFmtId="0" fontId="4" fillId="0" borderId="0" xfId="0" applyFont="1"/>
    <xf numFmtId="0" fontId="8" fillId="0" borderId="1" xfId="0" applyFont="1" applyBorder="1"/>
    <xf numFmtId="0" fontId="6" fillId="0" borderId="0" xfId="0" applyFont="1"/>
    <xf numFmtId="0" fontId="5" fillId="0" borderId="0" xfId="0" applyFont="1"/>
    <xf numFmtId="0" fontId="5" fillId="2" borderId="1" xfId="0" applyFont="1" applyFill="1" applyBorder="1"/>
    <xf numFmtId="0" fontId="8" fillId="0" borderId="1" xfId="0" applyFont="1" applyBorder="1" applyAlignment="1">
      <alignment horizontal="right"/>
    </xf>
    <xf numFmtId="0" fontId="5" fillId="0" borderId="1" xfId="0" applyFont="1" applyBorder="1"/>
    <xf numFmtId="0" fontId="5" fillId="0" borderId="1" xfId="0" applyFont="1" applyBorder="1" applyAlignment="1">
      <alignment horizontal="right"/>
    </xf>
    <xf numFmtId="0" fontId="9" fillId="3" borderId="1" xfId="0" applyFont="1" applyFill="1" applyBorder="1" applyAlignment="1">
      <alignment horizontal="right"/>
    </xf>
    <xf numFmtId="0" fontId="8" fillId="0" borderId="2" xfId="0" applyFont="1" applyBorder="1"/>
    <xf numFmtId="0" fontId="10" fillId="0" borderId="0" xfId="0" applyFont="1"/>
    <xf numFmtId="0" fontId="11" fillId="0" borderId="0" xfId="0" applyFont="1"/>
    <xf numFmtId="0" fontId="12" fillId="0" borderId="1" xfId="0" applyFont="1" applyBorder="1" applyAlignment="1">
      <alignment horizontal="left"/>
    </xf>
    <xf numFmtId="0" fontId="13" fillId="0" borderId="0" xfId="0" applyFont="1"/>
    <xf numFmtId="0" fontId="5" fillId="0" borderId="1" xfId="0" applyFont="1" applyBorder="1" applyAlignment="1">
      <alignment horizontal="center"/>
    </xf>
    <xf numFmtId="165" fontId="12" fillId="2" borderId="1" xfId="1" applyNumberFormat="1" applyFont="1" applyFill="1" applyBorder="1" applyAlignment="1" applyProtection="1">
      <alignment horizontal="center"/>
    </xf>
    <xf numFmtId="165" fontId="8" fillId="0" borderId="1" xfId="1" applyNumberFormat="1" applyFont="1" applyFill="1" applyBorder="1" applyAlignment="1" applyProtection="1">
      <alignment horizontal="center"/>
    </xf>
    <xf numFmtId="165" fontId="12" fillId="0" borderId="1" xfId="1" applyNumberFormat="1" applyFont="1" applyFill="1" applyBorder="1" applyAlignment="1" applyProtection="1">
      <alignment horizontal="center"/>
    </xf>
    <xf numFmtId="4" fontId="5" fillId="0" borderId="1" xfId="0" applyNumberFormat="1" applyFont="1" applyBorder="1" applyAlignment="1">
      <alignment horizontal="center"/>
    </xf>
    <xf numFmtId="165" fontId="9" fillId="3" borderId="1" xfId="1" applyNumberFormat="1" applyFont="1" applyFill="1" applyBorder="1" applyAlignment="1" applyProtection="1">
      <alignment horizontal="center"/>
    </xf>
    <xf numFmtId="0" fontId="5" fillId="5" borderId="1" xfId="0" applyFont="1" applyFill="1" applyBorder="1" applyAlignment="1">
      <alignment horizontal="center"/>
    </xf>
    <xf numFmtId="165" fontId="6" fillId="0" borderId="1"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165" fontId="12" fillId="0" borderId="0" xfId="1" applyNumberFormat="1" applyFont="1" applyFill="1" applyBorder="1" applyAlignment="1" applyProtection="1">
      <alignment horizontal="center"/>
    </xf>
    <xf numFmtId="0" fontId="14" fillId="0" borderId="1" xfId="0" applyFont="1" applyBorder="1" applyAlignment="1">
      <alignment horizontal="center"/>
    </xf>
    <xf numFmtId="0" fontId="8" fillId="0" borderId="1" xfId="0" applyFont="1" applyBorder="1" applyAlignment="1">
      <alignment horizontal="center"/>
    </xf>
    <xf numFmtId="165" fontId="14" fillId="0" borderId="1" xfId="1" applyNumberFormat="1" applyFont="1" applyFill="1" applyBorder="1" applyAlignment="1" applyProtection="1">
      <alignment horizontal="center"/>
    </xf>
    <xf numFmtId="0" fontId="15" fillId="0" borderId="1" xfId="0" applyFont="1" applyBorder="1" applyAlignment="1">
      <alignment horizontal="right"/>
    </xf>
    <xf numFmtId="165" fontId="2" fillId="2" borderId="3" xfId="1" applyNumberFormat="1" applyFont="1" applyFill="1" applyBorder="1" applyAlignment="1" applyProtection="1"/>
    <xf numFmtId="0" fontId="5" fillId="2" borderId="5" xfId="0" applyFont="1" applyFill="1" applyBorder="1" applyAlignment="1">
      <alignment horizontal="right"/>
    </xf>
    <xf numFmtId="0" fontId="7" fillId="4" borderId="0" xfId="0" applyFont="1" applyFill="1"/>
    <xf numFmtId="0" fontId="7" fillId="0" borderId="0" xfId="0" applyFont="1"/>
    <xf numFmtId="0" fontId="8" fillId="0" borderId="0" xfId="0" applyFont="1"/>
    <xf numFmtId="0" fontId="15" fillId="0" borderId="1" xfId="0" applyFont="1" applyBorder="1" applyAlignment="1">
      <alignment horizontal="center"/>
    </xf>
    <xf numFmtId="0" fontId="0" fillId="0" borderId="1" xfId="0" applyBorder="1"/>
    <xf numFmtId="165" fontId="9" fillId="3" borderId="1" xfId="1" applyNumberFormat="1" applyFont="1" applyFill="1" applyBorder="1" applyAlignment="1" applyProtection="1"/>
    <xf numFmtId="0" fontId="16" fillId="0" borderId="0" xfId="0" applyFont="1" applyAlignment="1">
      <alignment horizontal="left" vertical="top" wrapText="1"/>
    </xf>
    <xf numFmtId="165" fontId="12" fillId="7" borderId="1" xfId="1" applyNumberFormat="1" applyFont="1" applyFill="1" applyBorder="1" applyAlignment="1" applyProtection="1">
      <alignment horizontal="center"/>
    </xf>
    <xf numFmtId="165" fontId="12" fillId="8" borderId="1" xfId="1" applyNumberFormat="1" applyFont="1" applyFill="1" applyBorder="1" applyAlignment="1" applyProtection="1">
      <alignment horizontal="center"/>
    </xf>
    <xf numFmtId="165" fontId="12" fillId="2" borderId="0" xfId="1" applyNumberFormat="1" applyFont="1" applyFill="1" applyBorder="1" applyAlignment="1" applyProtection="1">
      <alignment horizontal="center"/>
    </xf>
    <xf numFmtId="165" fontId="12" fillId="9" borderId="1" xfId="1" applyNumberFormat="1" applyFont="1" applyFill="1" applyBorder="1" applyAlignment="1" applyProtection="1">
      <alignment horizontal="center"/>
    </xf>
    <xf numFmtId="165" fontId="20" fillId="10" borderId="1" xfId="1" applyNumberFormat="1" applyFont="1" applyFill="1" applyBorder="1" applyAlignment="1" applyProtection="1">
      <alignment horizontal="center"/>
    </xf>
    <xf numFmtId="0" fontId="16" fillId="0" borderId="0" xfId="0" applyFont="1" applyAlignment="1">
      <alignment horizontal="left" vertical="top" wrapText="1"/>
    </xf>
    <xf numFmtId="0" fontId="17" fillId="6" borderId="5" xfId="0" applyFont="1" applyFill="1" applyBorder="1" applyAlignment="1">
      <alignment horizontal="center"/>
    </xf>
    <xf numFmtId="0" fontId="17" fillId="6" borderId="3" xfId="0" applyFont="1" applyFill="1" applyBorder="1" applyAlignment="1">
      <alignment horizontal="center"/>
    </xf>
    <xf numFmtId="0" fontId="17" fillId="6" borderId="4"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3D69B"/>
      <rgbColor rgb="00808080"/>
      <rgbColor rgb="009999FF"/>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19"/>
  <sheetViews>
    <sheetView tabSelected="1" topLeftCell="A2" zoomScale="140" zoomScaleNormal="140" workbookViewId="0">
      <pane xSplit="1" ySplit="2" topLeftCell="L4" activePane="bottomRight" state="frozen"/>
      <selection activeCell="A2" sqref="A2"/>
      <selection pane="topRight" activeCell="B2" sqref="B2"/>
      <selection pane="bottomLeft" activeCell="A4" sqref="A4"/>
      <selection pane="bottomRight" activeCell="P9" sqref="P9"/>
    </sheetView>
  </sheetViews>
  <sheetFormatPr defaultRowHeight="12.75" x14ac:dyDescent="0.2"/>
  <cols>
    <col min="1" max="1" width="52.42578125" customWidth="1"/>
    <col min="2" max="2" width="17" bestFit="1" customWidth="1"/>
    <col min="3" max="3" width="18" customWidth="1"/>
    <col min="4" max="5" width="18" bestFit="1" customWidth="1"/>
    <col min="6" max="6" width="7.7109375" customWidth="1"/>
    <col min="7" max="7" width="52.7109375" bestFit="1" customWidth="1"/>
    <col min="8" max="8" width="17" style="5" bestFit="1" customWidth="1"/>
    <col min="9" max="9" width="18" customWidth="1"/>
    <col min="10" max="11" width="18" bestFit="1" customWidth="1"/>
    <col min="12" max="12" width="7.42578125" customWidth="1"/>
    <col min="13" max="13" width="57" customWidth="1"/>
    <col min="14" max="14" width="17" bestFit="1" customWidth="1"/>
    <col min="15" max="15" width="18" customWidth="1"/>
    <col min="16" max="17" width="18" bestFit="1" customWidth="1"/>
    <col min="18" max="18" width="12" customWidth="1"/>
  </cols>
  <sheetData>
    <row r="1" spans="1:17" ht="22.5" x14ac:dyDescent="0.3">
      <c r="A1" s="50" t="s">
        <v>132</v>
      </c>
      <c r="B1" s="51"/>
      <c r="C1" s="51"/>
      <c r="D1" s="51"/>
      <c r="E1" s="51"/>
      <c r="F1" s="51"/>
      <c r="G1" s="51"/>
      <c r="H1" s="51"/>
      <c r="I1" s="51"/>
      <c r="J1" s="51"/>
      <c r="K1" s="51"/>
      <c r="L1" s="51"/>
      <c r="M1" s="51"/>
      <c r="N1" s="51"/>
      <c r="O1" s="51"/>
      <c r="P1" s="51"/>
      <c r="Q1" s="52"/>
    </row>
    <row r="2" spans="1:17" x14ac:dyDescent="0.2">
      <c r="A2" s="41"/>
      <c r="B2" s="41"/>
      <c r="C2" s="41"/>
      <c r="D2" s="41"/>
      <c r="E2" s="41"/>
      <c r="F2" s="41"/>
      <c r="G2" s="41"/>
      <c r="H2" s="41"/>
      <c r="I2" s="41"/>
      <c r="J2" s="41"/>
      <c r="K2" s="41"/>
      <c r="L2" s="41"/>
      <c r="M2" s="41"/>
      <c r="N2" s="41"/>
      <c r="O2" s="41"/>
      <c r="P2" s="41"/>
      <c r="Q2" s="41"/>
    </row>
    <row r="3" spans="1:17" ht="18" x14ac:dyDescent="0.25">
      <c r="A3" s="40" t="s">
        <v>0</v>
      </c>
      <c r="B3" s="34" t="s">
        <v>26</v>
      </c>
      <c r="C3" s="34" t="s">
        <v>137</v>
      </c>
      <c r="D3" s="34" t="s">
        <v>27</v>
      </c>
      <c r="E3" s="34" t="s">
        <v>133</v>
      </c>
      <c r="F3" s="34"/>
      <c r="G3" s="40" t="s">
        <v>0</v>
      </c>
      <c r="H3" s="34" t="s">
        <v>26</v>
      </c>
      <c r="I3" s="34" t="s">
        <v>137</v>
      </c>
      <c r="J3" s="34" t="s">
        <v>25</v>
      </c>
      <c r="K3" s="34" t="s">
        <v>134</v>
      </c>
      <c r="L3" s="34"/>
      <c r="M3" s="40" t="s">
        <v>0</v>
      </c>
      <c r="N3" s="34" t="s">
        <v>26</v>
      </c>
      <c r="O3" s="34" t="s">
        <v>138</v>
      </c>
      <c r="P3" s="34" t="s">
        <v>25</v>
      </c>
      <c r="Q3" s="34" t="s">
        <v>134</v>
      </c>
    </row>
    <row r="4" spans="1:17" ht="18.75" x14ac:dyDescent="0.3">
      <c r="A4" s="19" t="s">
        <v>21</v>
      </c>
      <c r="B4" s="21"/>
      <c r="C4" s="21"/>
      <c r="D4" s="21"/>
      <c r="E4" s="21"/>
      <c r="G4" s="19" t="s">
        <v>1</v>
      </c>
      <c r="H4" s="20"/>
      <c r="I4" s="20"/>
      <c r="J4" s="20"/>
      <c r="K4" s="20"/>
      <c r="L4" s="20"/>
      <c r="M4" s="19" t="s">
        <v>1</v>
      </c>
      <c r="N4" s="20"/>
      <c r="O4" s="20"/>
      <c r="P4" s="20"/>
      <c r="Q4" s="20"/>
    </row>
    <row r="5" spans="1:17" ht="18.75" x14ac:dyDescent="0.3">
      <c r="A5" s="13" t="s">
        <v>130</v>
      </c>
      <c r="B5" s="21"/>
      <c r="C5" s="21"/>
      <c r="D5" s="21"/>
      <c r="E5" s="21"/>
      <c r="G5" s="8" t="s">
        <v>95</v>
      </c>
      <c r="H5" s="20"/>
      <c r="I5" s="20"/>
      <c r="J5" s="20"/>
      <c r="K5" s="20"/>
      <c r="L5" s="20"/>
      <c r="M5" s="8" t="s">
        <v>96</v>
      </c>
      <c r="N5" s="20"/>
      <c r="O5" s="20"/>
      <c r="P5" s="20"/>
      <c r="Q5" s="20"/>
    </row>
    <row r="6" spans="1:17" ht="18.75" x14ac:dyDescent="0.3">
      <c r="A6" s="13" t="s">
        <v>2</v>
      </c>
      <c r="B6" s="21"/>
      <c r="C6" s="21"/>
      <c r="D6" s="21"/>
      <c r="E6" s="21"/>
      <c r="G6" s="16" t="s">
        <v>106</v>
      </c>
      <c r="H6" s="9"/>
      <c r="I6" s="10"/>
      <c r="J6" s="10"/>
      <c r="K6" s="10"/>
      <c r="L6" s="20"/>
      <c r="M6" s="8" t="s">
        <v>87</v>
      </c>
      <c r="N6" s="9"/>
      <c r="O6" s="10"/>
      <c r="P6" s="10"/>
      <c r="Q6" s="10"/>
    </row>
    <row r="7" spans="1:17" ht="18.75" x14ac:dyDescent="0.3">
      <c r="A7" s="11" t="s">
        <v>129</v>
      </c>
      <c r="B7" s="22">
        <v>20973</v>
      </c>
      <c r="C7" s="47">
        <v>1536</v>
      </c>
      <c r="D7" s="22">
        <v>25000</v>
      </c>
      <c r="E7" s="44">
        <v>10000</v>
      </c>
      <c r="G7" s="11" t="s">
        <v>36</v>
      </c>
      <c r="H7" s="22">
        <v>905</v>
      </c>
      <c r="I7" s="47">
        <v>663</v>
      </c>
      <c r="J7" s="22">
        <v>500</v>
      </c>
      <c r="K7" s="44">
        <v>800</v>
      </c>
      <c r="L7" s="20"/>
      <c r="M7" s="11" t="s">
        <v>67</v>
      </c>
      <c r="N7" s="22">
        <v>57</v>
      </c>
      <c r="O7" s="22">
        <v>0</v>
      </c>
      <c r="P7" s="22">
        <v>500</v>
      </c>
      <c r="Q7" s="44">
        <v>500</v>
      </c>
    </row>
    <row r="8" spans="1:17" ht="18.75" x14ac:dyDescent="0.3">
      <c r="A8" s="12" t="s">
        <v>3</v>
      </c>
      <c r="B8" s="23">
        <f>SUM(B7:B7)</f>
        <v>20973</v>
      </c>
      <c r="C8" s="23">
        <f>SUM(C7:C7)</f>
        <v>1536</v>
      </c>
      <c r="D8" s="23">
        <f>SUM(D7:D7)</f>
        <v>25000</v>
      </c>
      <c r="E8" s="23">
        <f>SUM(E7:E7)</f>
        <v>10000</v>
      </c>
      <c r="G8" s="11" t="s">
        <v>35</v>
      </c>
      <c r="H8" s="22">
        <v>0</v>
      </c>
      <c r="I8" s="47">
        <v>150</v>
      </c>
      <c r="J8" s="22">
        <v>200</v>
      </c>
      <c r="K8" s="44">
        <v>200</v>
      </c>
      <c r="L8" s="20"/>
      <c r="M8" s="11" t="s">
        <v>68</v>
      </c>
      <c r="N8" s="22">
        <v>0</v>
      </c>
      <c r="O8" s="22">
        <v>0</v>
      </c>
      <c r="P8" s="22">
        <v>1000</v>
      </c>
      <c r="Q8" s="44">
        <v>1000</v>
      </c>
    </row>
    <row r="9" spans="1:17" ht="18.75" x14ac:dyDescent="0.3">
      <c r="A9" s="13" t="s">
        <v>4</v>
      </c>
      <c r="B9" s="24"/>
      <c r="C9" s="24"/>
      <c r="D9" s="24"/>
      <c r="E9" s="24"/>
      <c r="G9" s="11" t="s">
        <v>37</v>
      </c>
      <c r="H9" s="22">
        <v>1558</v>
      </c>
      <c r="I9" s="47">
        <v>10219</v>
      </c>
      <c r="J9" s="22">
        <v>2000</v>
      </c>
      <c r="K9" s="44">
        <v>2000</v>
      </c>
      <c r="L9" s="20"/>
      <c r="M9" s="11" t="s">
        <v>69</v>
      </c>
      <c r="N9" s="22">
        <v>0</v>
      </c>
      <c r="O9" s="22">
        <v>75</v>
      </c>
      <c r="P9" s="22">
        <v>350</v>
      </c>
      <c r="Q9" s="44">
        <v>350</v>
      </c>
    </row>
    <row r="10" spans="1:17" ht="18.75" x14ac:dyDescent="0.3">
      <c r="A10" s="11" t="s">
        <v>99</v>
      </c>
      <c r="B10" s="22">
        <v>48800</v>
      </c>
      <c r="C10" s="47">
        <v>38418</v>
      </c>
      <c r="D10" s="22">
        <v>40000</v>
      </c>
      <c r="E10" s="44">
        <v>50000</v>
      </c>
      <c r="G10" s="11" t="s">
        <v>38</v>
      </c>
      <c r="H10" s="22">
        <v>500</v>
      </c>
      <c r="I10" s="47">
        <v>0</v>
      </c>
      <c r="J10" s="22">
        <v>500</v>
      </c>
      <c r="K10" s="44">
        <v>500</v>
      </c>
      <c r="L10" s="20"/>
      <c r="M10" s="11" t="s">
        <v>70</v>
      </c>
      <c r="N10" s="22">
        <v>932</v>
      </c>
      <c r="O10" s="22">
        <v>320</v>
      </c>
      <c r="P10" s="22">
        <v>2000</v>
      </c>
      <c r="Q10" s="45">
        <v>1000</v>
      </c>
    </row>
    <row r="11" spans="1:17" ht="18.75" x14ac:dyDescent="0.3">
      <c r="A11" s="11" t="s">
        <v>131</v>
      </c>
      <c r="B11" s="22">
        <v>13908</v>
      </c>
      <c r="C11" s="47">
        <v>10894</v>
      </c>
      <c r="D11" s="22">
        <v>15000</v>
      </c>
      <c r="E11" s="45">
        <v>16000</v>
      </c>
      <c r="G11" s="6" t="s">
        <v>28</v>
      </c>
      <c r="H11" s="23">
        <f t="shared" ref="H11:K11" si="0">SUM(H7:H10)</f>
        <v>2963</v>
      </c>
      <c r="I11" s="48">
        <f t="shared" si="0"/>
        <v>11032</v>
      </c>
      <c r="J11" s="23">
        <f t="shared" ref="J11" si="1">SUM(J7:J10)</f>
        <v>3200</v>
      </c>
      <c r="K11" s="23">
        <f t="shared" si="0"/>
        <v>3500</v>
      </c>
      <c r="L11" s="20"/>
      <c r="M11" s="11" t="s">
        <v>71</v>
      </c>
      <c r="N11" s="22">
        <v>0</v>
      </c>
      <c r="O11" s="22">
        <v>0</v>
      </c>
      <c r="P11" s="22">
        <v>0</v>
      </c>
      <c r="Q11" s="44">
        <v>0</v>
      </c>
    </row>
    <row r="12" spans="1:17" ht="18.75" x14ac:dyDescent="0.3">
      <c r="A12" s="6" t="s">
        <v>5</v>
      </c>
      <c r="B12" s="23">
        <f>SUM(B10:B11)</f>
        <v>62708</v>
      </c>
      <c r="C12" s="23">
        <f t="shared" ref="C12:D12" si="2">SUM(C10:C11)</f>
        <v>49312</v>
      </c>
      <c r="D12" s="23">
        <f t="shared" si="2"/>
        <v>55000</v>
      </c>
      <c r="E12" s="23">
        <f>SUM(E10:E11)</f>
        <v>66000</v>
      </c>
      <c r="G12" s="8" t="s">
        <v>94</v>
      </c>
      <c r="H12" s="28"/>
      <c r="I12" s="24"/>
      <c r="J12" s="24"/>
      <c r="K12" s="24"/>
      <c r="L12" s="20"/>
      <c r="M12" s="11" t="s">
        <v>72</v>
      </c>
      <c r="N12" s="22">
        <v>351</v>
      </c>
      <c r="O12" s="22">
        <v>400</v>
      </c>
      <c r="P12" s="22">
        <v>390</v>
      </c>
      <c r="Q12" s="44">
        <v>390</v>
      </c>
    </row>
    <row r="13" spans="1:17" ht="18.75" x14ac:dyDescent="0.3">
      <c r="A13" s="13" t="s">
        <v>110</v>
      </c>
      <c r="B13" s="24"/>
      <c r="C13" s="24"/>
      <c r="D13" s="24"/>
      <c r="E13" s="24"/>
      <c r="G13" s="11" t="s">
        <v>39</v>
      </c>
      <c r="H13" s="22">
        <v>1184</v>
      </c>
      <c r="I13" s="47">
        <v>624</v>
      </c>
      <c r="J13" s="22">
        <v>1000</v>
      </c>
      <c r="K13" s="44">
        <v>1000</v>
      </c>
      <c r="L13" s="20"/>
      <c r="M13" s="6" t="s">
        <v>31</v>
      </c>
      <c r="N13" s="33">
        <f>SUM(N7:N12)</f>
        <v>1340</v>
      </c>
      <c r="O13" s="33">
        <f>SUM(O7:O12)</f>
        <v>795</v>
      </c>
      <c r="P13" s="33">
        <f t="shared" ref="P13" si="3">SUM(P7:P12)</f>
        <v>4240</v>
      </c>
      <c r="Q13" s="33">
        <f t="shared" ref="Q13" si="4">SUM(Q7:Q12)</f>
        <v>3240</v>
      </c>
    </row>
    <row r="14" spans="1:17" ht="18.75" x14ac:dyDescent="0.3">
      <c r="A14" s="11" t="s">
        <v>100</v>
      </c>
      <c r="B14" s="22">
        <v>0</v>
      </c>
      <c r="C14" s="47">
        <v>0</v>
      </c>
      <c r="D14" s="22">
        <v>5000</v>
      </c>
      <c r="E14" s="44">
        <v>5000</v>
      </c>
      <c r="G14" s="11" t="s">
        <v>40</v>
      </c>
      <c r="H14" s="22">
        <v>59</v>
      </c>
      <c r="I14" s="47">
        <v>239</v>
      </c>
      <c r="J14" s="22">
        <v>500</v>
      </c>
      <c r="K14" s="44">
        <v>250</v>
      </c>
      <c r="L14" s="20"/>
      <c r="M14" s="8" t="s">
        <v>86</v>
      </c>
      <c r="N14" s="28"/>
      <c r="O14" s="24"/>
      <c r="P14" s="24"/>
      <c r="Q14" s="24"/>
    </row>
    <row r="15" spans="1:17" ht="18.75" x14ac:dyDescent="0.3">
      <c r="A15" s="11" t="s">
        <v>101</v>
      </c>
      <c r="B15" s="22" t="s">
        <v>136</v>
      </c>
      <c r="C15" s="47">
        <v>2627</v>
      </c>
      <c r="D15" s="22">
        <v>5000</v>
      </c>
      <c r="E15" s="45">
        <v>7000</v>
      </c>
      <c r="G15" s="11" t="s">
        <v>41</v>
      </c>
      <c r="H15" s="22">
        <v>222</v>
      </c>
      <c r="I15" s="47">
        <v>84</v>
      </c>
      <c r="J15" s="22">
        <v>300</v>
      </c>
      <c r="K15" s="44">
        <v>300</v>
      </c>
      <c r="L15" s="20"/>
      <c r="M15" s="11" t="s">
        <v>73</v>
      </c>
      <c r="N15" s="22">
        <v>9858</v>
      </c>
      <c r="O15" s="22">
        <v>7674</v>
      </c>
      <c r="P15" s="22">
        <v>7000</v>
      </c>
      <c r="Q15" s="44">
        <v>7000</v>
      </c>
    </row>
    <row r="16" spans="1:17" ht="18.75" x14ac:dyDescent="0.3">
      <c r="A16" s="11" t="s">
        <v>102</v>
      </c>
      <c r="B16" s="22">
        <v>1279</v>
      </c>
      <c r="C16" s="47">
        <v>753</v>
      </c>
      <c r="D16" s="22">
        <v>2000</v>
      </c>
      <c r="E16" s="44">
        <v>2000</v>
      </c>
      <c r="G16" s="11" t="s">
        <v>42</v>
      </c>
      <c r="H16" s="22">
        <v>1855</v>
      </c>
      <c r="I16" s="47">
        <v>430</v>
      </c>
      <c r="J16" s="22">
        <v>1500</v>
      </c>
      <c r="K16" s="44">
        <v>1500</v>
      </c>
      <c r="L16" s="20"/>
      <c r="M16" s="11" t="s">
        <v>121</v>
      </c>
      <c r="N16" s="22"/>
      <c r="O16" s="22">
        <v>2614</v>
      </c>
      <c r="P16" s="22">
        <v>3000</v>
      </c>
      <c r="Q16" s="44">
        <v>3000</v>
      </c>
    </row>
    <row r="17" spans="1:17" ht="18.75" x14ac:dyDescent="0.3">
      <c r="A17" s="6" t="s">
        <v>111</v>
      </c>
      <c r="B17" s="23">
        <f>SUM(B14:B16)</f>
        <v>1279</v>
      </c>
      <c r="C17" s="23">
        <f t="shared" ref="C17:D17" si="5">SUM(C14:C16)</f>
        <v>3380</v>
      </c>
      <c r="D17" s="23">
        <f t="shared" si="5"/>
        <v>12000</v>
      </c>
      <c r="E17" s="23">
        <f>SUM(E14:E16)</f>
        <v>14000</v>
      </c>
      <c r="G17" s="6" t="s">
        <v>29</v>
      </c>
      <c r="H17" s="23">
        <f t="shared" ref="H17:K17" si="6">SUM(H13:H16)</f>
        <v>3320</v>
      </c>
      <c r="I17" s="23">
        <f t="shared" si="6"/>
        <v>1377</v>
      </c>
      <c r="J17" s="23">
        <f t="shared" ref="J17" si="7">SUM(J13:J16)</f>
        <v>3300</v>
      </c>
      <c r="K17" s="23">
        <f t="shared" si="6"/>
        <v>3050</v>
      </c>
      <c r="L17" s="20"/>
      <c r="M17" s="11" t="s">
        <v>124</v>
      </c>
      <c r="N17" s="22">
        <v>9340</v>
      </c>
      <c r="O17" s="22">
        <v>3275</v>
      </c>
      <c r="P17" s="22">
        <v>1000</v>
      </c>
      <c r="Q17" s="44">
        <v>1000</v>
      </c>
    </row>
    <row r="18" spans="1:17" ht="18.75" x14ac:dyDescent="0.3">
      <c r="A18" s="12" t="s">
        <v>8</v>
      </c>
      <c r="B18" s="23">
        <f>SUM(B17+B12+B8)</f>
        <v>84960</v>
      </c>
      <c r="C18" s="48">
        <f>SUM(C17+C12+C8)</f>
        <v>54228</v>
      </c>
      <c r="D18" s="23">
        <f>SUM(D17+D12+D8)</f>
        <v>92000</v>
      </c>
      <c r="E18" s="23">
        <f>SUM(E17+E12+E8)</f>
        <v>90000</v>
      </c>
      <c r="G18" s="8" t="s">
        <v>93</v>
      </c>
      <c r="H18" s="29"/>
      <c r="I18" s="30"/>
      <c r="J18" s="30"/>
      <c r="K18" s="30"/>
      <c r="L18" s="20"/>
      <c r="M18" s="11" t="s">
        <v>74</v>
      </c>
      <c r="N18" s="22">
        <v>6125</v>
      </c>
      <c r="O18" s="22">
        <v>6086</v>
      </c>
      <c r="P18" s="22">
        <v>3500</v>
      </c>
      <c r="Q18" s="44">
        <v>4000</v>
      </c>
    </row>
    <row r="19" spans="1:17" ht="18.75" x14ac:dyDescent="0.3">
      <c r="A19" s="13" t="s">
        <v>33</v>
      </c>
      <c r="B19" s="24"/>
      <c r="C19" s="24"/>
      <c r="D19" s="24"/>
      <c r="E19" s="24"/>
      <c r="G19" s="8" t="s">
        <v>2</v>
      </c>
      <c r="H19" s="31"/>
      <c r="I19" s="32"/>
      <c r="J19" s="32"/>
      <c r="K19" s="32"/>
      <c r="L19" s="20"/>
      <c r="M19" s="11" t="s">
        <v>75</v>
      </c>
      <c r="N19" s="22">
        <v>3799</v>
      </c>
      <c r="O19" s="22">
        <v>3163</v>
      </c>
      <c r="P19" s="22">
        <v>4000</v>
      </c>
      <c r="Q19" s="45">
        <v>5000</v>
      </c>
    </row>
    <row r="20" spans="1:17" ht="18.75" x14ac:dyDescent="0.3">
      <c r="A20" s="11" t="s">
        <v>103</v>
      </c>
      <c r="B20" s="22">
        <v>868</v>
      </c>
      <c r="C20" s="47">
        <v>247</v>
      </c>
      <c r="D20" s="22">
        <v>1500</v>
      </c>
      <c r="E20" s="44">
        <v>1000</v>
      </c>
      <c r="G20" s="11" t="s">
        <v>115</v>
      </c>
      <c r="H20" s="22">
        <v>0</v>
      </c>
      <c r="I20" s="47">
        <v>0</v>
      </c>
      <c r="J20" s="22">
        <v>3000</v>
      </c>
      <c r="K20" s="44">
        <v>1500</v>
      </c>
      <c r="L20" s="20"/>
      <c r="M20" s="11" t="s">
        <v>76</v>
      </c>
      <c r="N20" s="22">
        <v>0</v>
      </c>
      <c r="O20" s="22">
        <v>36</v>
      </c>
      <c r="P20" s="22">
        <v>3500</v>
      </c>
      <c r="Q20" s="45">
        <v>4000</v>
      </c>
    </row>
    <row r="21" spans="1:17" ht="18.75" x14ac:dyDescent="0.3">
      <c r="A21" s="12" t="s">
        <v>9</v>
      </c>
      <c r="B21" s="23">
        <f>SUM(B20:B20)</f>
        <v>868</v>
      </c>
      <c r="C21" s="23">
        <f>SUM(C20:C20)</f>
        <v>247</v>
      </c>
      <c r="D21" s="23">
        <f>SUM(D20:D20)</f>
        <v>1500</v>
      </c>
      <c r="E21" s="23">
        <f>SUM(E20:E20)</f>
        <v>1000</v>
      </c>
      <c r="G21" s="8" t="s">
        <v>127</v>
      </c>
      <c r="H21" s="31"/>
      <c r="I21" s="32"/>
      <c r="J21" s="32"/>
      <c r="K21" s="32"/>
      <c r="L21" s="20"/>
      <c r="M21" s="11" t="s">
        <v>77</v>
      </c>
      <c r="N21" s="22">
        <v>0</v>
      </c>
      <c r="O21" s="22">
        <v>0</v>
      </c>
      <c r="P21" s="22">
        <v>1500</v>
      </c>
      <c r="Q21" s="44">
        <v>1500</v>
      </c>
    </row>
    <row r="22" spans="1:17" ht="18.75" x14ac:dyDescent="0.3">
      <c r="A22" s="13" t="s">
        <v>10</v>
      </c>
      <c r="B22" s="24"/>
      <c r="C22" s="24"/>
      <c r="D22" s="24"/>
      <c r="E22" s="24"/>
      <c r="G22" s="11" t="s">
        <v>43</v>
      </c>
      <c r="H22" s="22">
        <v>6098</v>
      </c>
      <c r="I22" s="47">
        <v>3827</v>
      </c>
      <c r="J22" s="22">
        <v>5000</v>
      </c>
      <c r="K22" s="44">
        <v>5000</v>
      </c>
      <c r="L22" s="20"/>
      <c r="M22" s="6" t="s">
        <v>7</v>
      </c>
      <c r="N22" s="33">
        <f>SUM(N15:N21)</f>
        <v>29122</v>
      </c>
      <c r="O22" s="33">
        <f>SUM(O15:O21)</f>
        <v>22848</v>
      </c>
      <c r="P22" s="33">
        <f t="shared" ref="P22" si="8">SUM(P15:P21)</f>
        <v>23500</v>
      </c>
      <c r="Q22" s="33">
        <f t="shared" ref="Q22" si="9">SUM(Q15:Q21)</f>
        <v>25500</v>
      </c>
    </row>
    <row r="23" spans="1:17" ht="18.75" x14ac:dyDescent="0.3">
      <c r="A23" s="11" t="s">
        <v>104</v>
      </c>
      <c r="B23" s="22">
        <v>60000</v>
      </c>
      <c r="C23" s="47">
        <v>60000</v>
      </c>
      <c r="D23" s="22">
        <v>60000</v>
      </c>
      <c r="E23" s="44">
        <v>60000</v>
      </c>
      <c r="G23" s="11" t="s">
        <v>44</v>
      </c>
      <c r="H23" s="22">
        <v>200</v>
      </c>
      <c r="I23" s="47">
        <v>0</v>
      </c>
      <c r="J23" s="22">
        <v>200</v>
      </c>
      <c r="K23" s="44">
        <v>200</v>
      </c>
      <c r="L23" s="20"/>
      <c r="M23" s="8" t="s">
        <v>84</v>
      </c>
      <c r="N23" s="28"/>
      <c r="O23" s="24"/>
      <c r="P23" s="24"/>
      <c r="Q23" s="24"/>
    </row>
    <row r="24" spans="1:17" ht="18.75" x14ac:dyDescent="0.3">
      <c r="A24" s="11" t="s">
        <v>109</v>
      </c>
      <c r="B24" s="22">
        <v>0</v>
      </c>
      <c r="C24" s="47">
        <v>0</v>
      </c>
      <c r="D24" s="22">
        <v>0</v>
      </c>
      <c r="E24" s="44">
        <v>0</v>
      </c>
      <c r="G24" s="11" t="s">
        <v>107</v>
      </c>
      <c r="H24" s="22">
        <v>0</v>
      </c>
      <c r="I24" s="47">
        <v>883</v>
      </c>
      <c r="J24" s="22">
        <v>3000</v>
      </c>
      <c r="K24" s="44">
        <v>2000</v>
      </c>
      <c r="L24" s="20"/>
      <c r="M24" s="11" t="s">
        <v>78</v>
      </c>
      <c r="N24" s="22">
        <v>1329</v>
      </c>
      <c r="O24" s="22">
        <v>3150</v>
      </c>
      <c r="P24" s="22">
        <v>2500</v>
      </c>
      <c r="Q24" s="45">
        <v>3000</v>
      </c>
    </row>
    <row r="25" spans="1:17" ht="18.75" x14ac:dyDescent="0.3">
      <c r="A25" s="11" t="s">
        <v>108</v>
      </c>
      <c r="B25" s="22">
        <v>0</v>
      </c>
      <c r="C25" s="47">
        <v>0</v>
      </c>
      <c r="D25" s="22">
        <v>0</v>
      </c>
      <c r="E25" s="44">
        <v>0</v>
      </c>
      <c r="G25" s="6" t="s">
        <v>6</v>
      </c>
      <c r="H25" s="23">
        <f t="shared" ref="H25:K25" si="10">SUM(H20:H24)</f>
        <v>6298</v>
      </c>
      <c r="I25" s="23">
        <f t="shared" si="10"/>
        <v>4710</v>
      </c>
      <c r="J25" s="23">
        <f t="shared" ref="J25" si="11">SUM(J20:J24)</f>
        <v>11200</v>
      </c>
      <c r="K25" s="23">
        <f t="shared" si="10"/>
        <v>8700</v>
      </c>
      <c r="L25" s="20"/>
      <c r="M25" s="11" t="s">
        <v>79</v>
      </c>
      <c r="N25" s="22">
        <v>885</v>
      </c>
      <c r="O25" s="22">
        <v>80</v>
      </c>
      <c r="P25" s="22">
        <v>1000</v>
      </c>
      <c r="Q25" s="44">
        <v>1000</v>
      </c>
    </row>
    <row r="26" spans="1:17" ht="18.75" x14ac:dyDescent="0.3">
      <c r="A26" s="12" t="s">
        <v>125</v>
      </c>
      <c r="B26" s="23">
        <f>SUM(B23:B25)</f>
        <v>60000</v>
      </c>
      <c r="C26" s="23">
        <f t="shared" ref="C26:D26" si="12">SUM(C23:C25)</f>
        <v>60000</v>
      </c>
      <c r="D26" s="23">
        <f t="shared" si="12"/>
        <v>60000</v>
      </c>
      <c r="E26" s="23">
        <f>SUM(E23:E25)</f>
        <v>60000</v>
      </c>
      <c r="G26" s="8" t="s">
        <v>92</v>
      </c>
      <c r="H26" s="28"/>
      <c r="I26" s="24"/>
      <c r="J26" s="24"/>
      <c r="K26" s="24"/>
      <c r="L26" s="20"/>
      <c r="M26" s="11" t="s">
        <v>80</v>
      </c>
      <c r="N26" s="22">
        <v>295</v>
      </c>
      <c r="O26" s="22">
        <v>700</v>
      </c>
      <c r="P26" s="22">
        <v>2500</v>
      </c>
      <c r="Q26" s="45">
        <v>3000</v>
      </c>
    </row>
    <row r="27" spans="1:17" ht="18.75" x14ac:dyDescent="0.3">
      <c r="A27" s="13" t="s">
        <v>112</v>
      </c>
      <c r="B27" s="24"/>
      <c r="C27" s="24"/>
      <c r="D27" s="24"/>
      <c r="E27" s="24"/>
      <c r="G27" s="11" t="s">
        <v>116</v>
      </c>
      <c r="H27" s="22">
        <v>7860</v>
      </c>
      <c r="I27" s="47">
        <v>4990</v>
      </c>
      <c r="J27" s="22">
        <v>9600</v>
      </c>
      <c r="K27" s="44">
        <v>9600</v>
      </c>
      <c r="L27" s="20"/>
      <c r="M27" s="11" t="s">
        <v>81</v>
      </c>
      <c r="N27" s="22">
        <v>581</v>
      </c>
      <c r="O27" s="22">
        <v>85</v>
      </c>
      <c r="P27" s="22">
        <v>500</v>
      </c>
      <c r="Q27" s="44">
        <v>500</v>
      </c>
    </row>
    <row r="28" spans="1:17" ht="18.75" x14ac:dyDescent="0.3">
      <c r="A28" s="11" t="s">
        <v>113</v>
      </c>
      <c r="B28" s="22">
        <v>0</v>
      </c>
      <c r="C28" s="47">
        <v>200</v>
      </c>
      <c r="D28" s="22">
        <v>1000</v>
      </c>
      <c r="E28" s="44">
        <v>1000</v>
      </c>
      <c r="G28" s="11" t="s">
        <v>45</v>
      </c>
      <c r="H28" s="22">
        <v>0</v>
      </c>
      <c r="I28" s="47">
        <v>899</v>
      </c>
      <c r="J28" s="22">
        <v>500</v>
      </c>
      <c r="K28" s="44">
        <v>500</v>
      </c>
      <c r="L28" s="20"/>
      <c r="M28" s="11" t="s">
        <v>82</v>
      </c>
      <c r="N28" s="22">
        <v>265</v>
      </c>
      <c r="O28" s="22">
        <v>271</v>
      </c>
      <c r="P28" s="22">
        <v>500</v>
      </c>
      <c r="Q28" s="44">
        <v>500</v>
      </c>
    </row>
    <row r="29" spans="1:17" ht="18.75" x14ac:dyDescent="0.3">
      <c r="A29" s="12" t="s">
        <v>114</v>
      </c>
      <c r="B29" s="23">
        <f>SUM(B28:B28)</f>
        <v>0</v>
      </c>
      <c r="C29" s="23">
        <f>SUM(C28:C28)</f>
        <v>200</v>
      </c>
      <c r="D29" s="23">
        <f>SUM(D28:D28)</f>
        <v>1000</v>
      </c>
      <c r="E29" s="23">
        <f>SUM(E28:E28)</f>
        <v>1000</v>
      </c>
      <c r="G29" s="11" t="s">
        <v>46</v>
      </c>
      <c r="H29" s="22">
        <v>0</v>
      </c>
      <c r="I29" s="47">
        <v>84</v>
      </c>
      <c r="J29" s="22">
        <v>200</v>
      </c>
      <c r="K29" s="44">
        <v>200</v>
      </c>
      <c r="L29" s="20"/>
      <c r="M29" s="11" t="s">
        <v>83</v>
      </c>
      <c r="N29" s="22">
        <v>696</v>
      </c>
      <c r="O29" s="22">
        <v>100</v>
      </c>
      <c r="P29" s="22">
        <v>1000</v>
      </c>
      <c r="Q29" s="44">
        <v>500</v>
      </c>
    </row>
    <row r="30" spans="1:17" ht="18.75" x14ac:dyDescent="0.3">
      <c r="A30" s="14"/>
      <c r="B30" s="25"/>
      <c r="C30" s="21"/>
      <c r="D30" s="21"/>
      <c r="E30" s="21"/>
      <c r="G30" s="11" t="s">
        <v>47</v>
      </c>
      <c r="H30" s="22">
        <v>2857</v>
      </c>
      <c r="I30" s="47">
        <v>1875</v>
      </c>
      <c r="J30" s="22">
        <v>2000</v>
      </c>
      <c r="K30" s="44">
        <v>2000</v>
      </c>
      <c r="L30" s="20"/>
      <c r="M30" s="6" t="s">
        <v>11</v>
      </c>
      <c r="N30" s="33">
        <f>SUM(N24:N29)</f>
        <v>4051</v>
      </c>
      <c r="O30" s="33">
        <f>SUM(O24:O29)</f>
        <v>4386</v>
      </c>
      <c r="P30" s="33">
        <f t="shared" ref="P30" si="13">SUM(P24:P29)</f>
        <v>8000</v>
      </c>
      <c r="Q30" s="33">
        <f t="shared" ref="Q30" si="14">SUM(Q24:Q29)</f>
        <v>8500</v>
      </c>
    </row>
    <row r="31" spans="1:17" ht="18.75" x14ac:dyDescent="0.3">
      <c r="A31" s="15" t="s">
        <v>12</v>
      </c>
      <c r="B31" s="26">
        <f>SUM(B26+B21+B18)</f>
        <v>145828</v>
      </c>
      <c r="C31" s="26">
        <f>SUM(C26+C21+C18+C29)</f>
        <v>114675</v>
      </c>
      <c r="D31" s="26">
        <f>SUM(D29+D26+D21+D18)</f>
        <v>154500</v>
      </c>
      <c r="E31" s="26">
        <f>SUM(E29+E26+E21+E18)</f>
        <v>152000</v>
      </c>
      <c r="G31" s="11" t="s">
        <v>48</v>
      </c>
      <c r="H31" s="22">
        <v>439</v>
      </c>
      <c r="I31" s="47">
        <v>749</v>
      </c>
      <c r="J31" s="22">
        <v>600</v>
      </c>
      <c r="K31" s="44">
        <v>600</v>
      </c>
      <c r="L31" s="20"/>
      <c r="M31" s="8" t="s">
        <v>85</v>
      </c>
      <c r="N31" s="28"/>
      <c r="O31" s="24"/>
      <c r="P31" s="24"/>
      <c r="Q31" s="24"/>
    </row>
    <row r="32" spans="1:17" ht="18.75" x14ac:dyDescent="0.3">
      <c r="A32" s="13"/>
      <c r="B32" s="27"/>
      <c r="C32" s="21"/>
      <c r="D32" s="21"/>
      <c r="E32" s="21"/>
      <c r="G32" s="11" t="s">
        <v>49</v>
      </c>
      <c r="H32" s="22">
        <v>287</v>
      </c>
      <c r="I32" s="47">
        <v>323</v>
      </c>
      <c r="J32" s="22">
        <v>2500</v>
      </c>
      <c r="K32" s="44">
        <v>2500</v>
      </c>
      <c r="L32" s="20"/>
      <c r="M32" s="8" t="s">
        <v>14</v>
      </c>
      <c r="N32" s="31"/>
      <c r="O32" s="32"/>
      <c r="P32" s="32"/>
      <c r="Q32" s="32"/>
    </row>
    <row r="33" spans="1:17" ht="18.75" x14ac:dyDescent="0.3">
      <c r="A33" s="15" t="s">
        <v>13</v>
      </c>
      <c r="B33" s="26">
        <f>N39+H63</f>
        <v>137748</v>
      </c>
      <c r="C33" s="26">
        <f>O39+I63</f>
        <v>158595</v>
      </c>
      <c r="D33" s="26">
        <f>Q39+K63</f>
        <v>152540</v>
      </c>
      <c r="E33" s="26">
        <f>K63+Q39</f>
        <v>152540</v>
      </c>
      <c r="G33" s="11" t="s">
        <v>50</v>
      </c>
      <c r="H33" s="22">
        <v>2687</v>
      </c>
      <c r="I33" s="47">
        <v>1308</v>
      </c>
      <c r="J33" s="22">
        <v>3000</v>
      </c>
      <c r="K33" s="44">
        <v>2000</v>
      </c>
      <c r="L33" s="20"/>
      <c r="M33" s="11" t="s">
        <v>128</v>
      </c>
      <c r="N33" s="22">
        <v>522</v>
      </c>
      <c r="O33" s="22">
        <v>3512</v>
      </c>
      <c r="P33" s="22">
        <v>2000</v>
      </c>
      <c r="Q33" s="44">
        <v>2000</v>
      </c>
    </row>
    <row r="34" spans="1:17" ht="18.75" x14ac:dyDescent="0.3">
      <c r="A34" s="13"/>
      <c r="B34" s="21"/>
      <c r="C34" s="21"/>
      <c r="D34" s="21"/>
      <c r="E34" s="21"/>
      <c r="G34" s="11" t="s">
        <v>51</v>
      </c>
      <c r="H34" s="22">
        <v>0</v>
      </c>
      <c r="I34" s="47">
        <v>0</v>
      </c>
      <c r="J34" s="22">
        <v>500</v>
      </c>
      <c r="K34" s="44">
        <v>500</v>
      </c>
      <c r="L34" s="20"/>
      <c r="M34" s="11" t="s">
        <v>97</v>
      </c>
      <c r="N34" s="22">
        <v>5310</v>
      </c>
      <c r="O34" s="22">
        <v>6343</v>
      </c>
      <c r="P34" s="22">
        <v>7000</v>
      </c>
      <c r="Q34" s="44">
        <v>5000</v>
      </c>
    </row>
    <row r="35" spans="1:17" ht="18.75" x14ac:dyDescent="0.3">
      <c r="A35" s="11" t="s">
        <v>105</v>
      </c>
      <c r="B35" s="22">
        <v>0</v>
      </c>
      <c r="C35" s="45">
        <f>C31*0.09</f>
        <v>10320.75</v>
      </c>
      <c r="D35" s="22">
        <v>9000</v>
      </c>
      <c r="E35" s="45">
        <f>E31*0.09</f>
        <v>13680</v>
      </c>
      <c r="G35" s="11" t="s">
        <v>52</v>
      </c>
      <c r="H35" s="22">
        <v>0</v>
      </c>
      <c r="I35" s="47">
        <v>1059</v>
      </c>
      <c r="J35" s="22">
        <v>1000</v>
      </c>
      <c r="K35" s="44">
        <v>1000</v>
      </c>
      <c r="L35" s="20"/>
      <c r="M35" s="11" t="s">
        <v>98</v>
      </c>
      <c r="N35" s="22">
        <v>8515</v>
      </c>
      <c r="O35" s="22">
        <v>3834</v>
      </c>
      <c r="P35" s="22">
        <v>3500</v>
      </c>
      <c r="Q35" s="44">
        <v>3500</v>
      </c>
    </row>
    <row r="36" spans="1:17" ht="18.75" x14ac:dyDescent="0.3">
      <c r="A36" s="7"/>
      <c r="B36" s="7"/>
      <c r="C36" s="7"/>
      <c r="D36" s="7"/>
      <c r="E36" s="7"/>
      <c r="G36" s="6" t="s">
        <v>15</v>
      </c>
      <c r="H36" s="23">
        <f>SUM(H27:H35)</f>
        <v>14130</v>
      </c>
      <c r="I36" s="23">
        <f>SUM(I27:I35)</f>
        <v>11287</v>
      </c>
      <c r="J36" s="23">
        <f>SUM(J27:J35)</f>
        <v>19900</v>
      </c>
      <c r="K36" s="23">
        <f>SUM(K27:K35)</f>
        <v>18900</v>
      </c>
      <c r="L36" s="20"/>
      <c r="M36" s="11" t="s">
        <v>122</v>
      </c>
      <c r="N36" s="22">
        <v>7596</v>
      </c>
      <c r="O36" s="22">
        <v>10847</v>
      </c>
      <c r="P36" s="22">
        <v>7000</v>
      </c>
      <c r="Q36" s="44">
        <v>7000</v>
      </c>
    </row>
    <row r="37" spans="1:17" ht="18.75" x14ac:dyDescent="0.3">
      <c r="G37" s="8" t="s">
        <v>91</v>
      </c>
      <c r="H37" s="31"/>
      <c r="I37" s="32"/>
      <c r="J37" s="32"/>
      <c r="K37" s="32"/>
      <c r="L37" s="20"/>
      <c r="M37" s="11" t="s">
        <v>123</v>
      </c>
      <c r="N37" s="22">
        <v>1380</v>
      </c>
      <c r="O37" s="22">
        <v>1154</v>
      </c>
      <c r="P37" s="22">
        <v>2000</v>
      </c>
      <c r="Q37" s="44">
        <v>2000</v>
      </c>
    </row>
    <row r="38" spans="1:17" ht="20.25" customHeight="1" x14ac:dyDescent="0.3">
      <c r="A38" s="37" t="s">
        <v>22</v>
      </c>
      <c r="B38" s="3"/>
      <c r="C38" s="3"/>
      <c r="D38" s="3"/>
      <c r="E38" s="3"/>
      <c r="G38" s="11" t="s">
        <v>53</v>
      </c>
      <c r="H38" s="22">
        <v>1417</v>
      </c>
      <c r="I38" s="47">
        <v>170</v>
      </c>
      <c r="J38" s="22">
        <v>2000</v>
      </c>
      <c r="K38" s="44">
        <v>1000</v>
      </c>
      <c r="L38" s="20"/>
      <c r="M38" s="6" t="s">
        <v>16</v>
      </c>
      <c r="N38" s="33">
        <f>SUM(N33:N37)</f>
        <v>23323</v>
      </c>
      <c r="O38" s="48">
        <f>SUM(O33:O37)</f>
        <v>25690</v>
      </c>
      <c r="P38" s="33">
        <f>SUM(P33:P37)</f>
        <v>21500</v>
      </c>
      <c r="Q38" s="33">
        <f>SUM(Q33:Q37)</f>
        <v>19500</v>
      </c>
    </row>
    <row r="39" spans="1:17" ht="18.75" x14ac:dyDescent="0.3">
      <c r="A39" s="49" t="s">
        <v>126</v>
      </c>
      <c r="B39" s="49"/>
      <c r="C39" s="49"/>
      <c r="D39" s="49"/>
      <c r="E39" s="43"/>
      <c r="G39" s="6" t="s">
        <v>17</v>
      </c>
      <c r="H39" s="33">
        <f>SUM(H38:H38)</f>
        <v>1417</v>
      </c>
      <c r="I39" s="33">
        <f>SUM(I38:I38)</f>
        <v>170</v>
      </c>
      <c r="J39" s="33">
        <f t="shared" ref="J39" si="15">SUM(J38:J38)</f>
        <v>2000</v>
      </c>
      <c r="K39" s="33">
        <f t="shared" ref="K39" si="16">SUM(K38:K38)</f>
        <v>1000</v>
      </c>
      <c r="L39" s="20"/>
      <c r="M39" s="6" t="s">
        <v>30</v>
      </c>
      <c r="N39" s="33">
        <f>SUM(N38+N30+N22+N13)</f>
        <v>57836</v>
      </c>
      <c r="O39" s="33">
        <f>SUM(O38+O30+O22+O13)</f>
        <v>53719</v>
      </c>
      <c r="P39" s="33">
        <f>SUM(P38+P30+P22+P13)</f>
        <v>57240</v>
      </c>
      <c r="Q39" s="33">
        <f>SUM(Q38+Q30+Q22+Q13)</f>
        <v>56740</v>
      </c>
    </row>
    <row r="40" spans="1:17" ht="18.75" x14ac:dyDescent="0.3">
      <c r="A40" s="49"/>
      <c r="B40" s="49"/>
      <c r="C40" s="49"/>
      <c r="D40" s="49"/>
      <c r="E40" s="43"/>
      <c r="G40" s="8" t="s">
        <v>90</v>
      </c>
      <c r="H40" s="28"/>
      <c r="I40" s="24"/>
      <c r="J40" s="24"/>
      <c r="K40" s="24"/>
      <c r="L40" s="20"/>
      <c r="M40" s="20"/>
      <c r="N40" s="20"/>
      <c r="O40" s="20"/>
      <c r="P40" s="20"/>
      <c r="Q40" s="20"/>
    </row>
    <row r="41" spans="1:17" ht="18.75" x14ac:dyDescent="0.3">
      <c r="A41" s="49"/>
      <c r="B41" s="49"/>
      <c r="C41" s="49"/>
      <c r="D41" s="49"/>
      <c r="E41" s="43"/>
      <c r="G41" s="11" t="s">
        <v>54</v>
      </c>
      <c r="H41" s="22">
        <v>1299</v>
      </c>
      <c r="I41" s="47">
        <v>1217</v>
      </c>
      <c r="J41" s="22">
        <v>3000</v>
      </c>
      <c r="K41" s="44">
        <v>3000</v>
      </c>
      <c r="L41" s="20"/>
      <c r="M41" s="20"/>
      <c r="N41" s="20"/>
      <c r="O41" s="20"/>
      <c r="P41" s="20"/>
      <c r="Q41" s="20"/>
    </row>
    <row r="42" spans="1:17" ht="18.75" x14ac:dyDescent="0.3">
      <c r="A42" s="49"/>
      <c r="B42" s="49"/>
      <c r="C42" s="49"/>
      <c r="D42" s="49"/>
      <c r="E42" s="43"/>
      <c r="G42" s="11" t="s">
        <v>55</v>
      </c>
      <c r="H42" s="22">
        <v>0</v>
      </c>
      <c r="I42" s="47">
        <v>18741</v>
      </c>
      <c r="J42" s="22">
        <v>1000</v>
      </c>
      <c r="K42" s="44">
        <v>1000</v>
      </c>
      <c r="L42" s="20"/>
      <c r="M42" s="20"/>
      <c r="N42" s="20"/>
      <c r="O42" s="20"/>
      <c r="P42" s="20"/>
      <c r="Q42" s="20"/>
    </row>
    <row r="43" spans="1:17" ht="18.75" x14ac:dyDescent="0.3">
      <c r="A43" s="38" t="s">
        <v>24</v>
      </c>
      <c r="G43" s="11" t="s">
        <v>56</v>
      </c>
      <c r="H43" s="22">
        <v>1992</v>
      </c>
      <c r="I43" s="47">
        <v>2163</v>
      </c>
      <c r="J43" s="22">
        <v>1000</v>
      </c>
      <c r="K43" s="44">
        <v>1000</v>
      </c>
      <c r="L43" s="20"/>
      <c r="M43" s="20"/>
      <c r="N43" s="20"/>
      <c r="O43" s="20"/>
      <c r="P43" s="20"/>
      <c r="Q43" s="20"/>
    </row>
    <row r="44" spans="1:17" ht="18.75" x14ac:dyDescent="0.3">
      <c r="A44" s="39" t="s">
        <v>23</v>
      </c>
      <c r="B44" s="1"/>
      <c r="C44" s="1"/>
      <c r="G44" s="11" t="s">
        <v>118</v>
      </c>
      <c r="H44" s="22">
        <v>2035</v>
      </c>
      <c r="I44" s="47">
        <v>1435</v>
      </c>
      <c r="J44" s="22">
        <v>3500</v>
      </c>
      <c r="K44" s="44">
        <v>3500</v>
      </c>
      <c r="L44" s="20"/>
      <c r="M44" s="20"/>
      <c r="N44" s="20"/>
      <c r="O44" s="20"/>
      <c r="P44" s="20"/>
      <c r="Q44" s="20"/>
    </row>
    <row r="45" spans="1:17" ht="18.75" x14ac:dyDescent="0.3">
      <c r="A45" s="36" t="s">
        <v>135</v>
      </c>
      <c r="B45" s="35"/>
      <c r="C45" s="46"/>
      <c r="G45" s="11" t="s">
        <v>117</v>
      </c>
      <c r="H45" s="22">
        <v>1095</v>
      </c>
      <c r="I45" s="47">
        <v>1875</v>
      </c>
      <c r="J45" s="22">
        <v>1500</v>
      </c>
      <c r="K45" s="44">
        <v>1500</v>
      </c>
      <c r="L45" s="20"/>
      <c r="M45" s="20"/>
      <c r="N45" s="20"/>
      <c r="O45" s="20"/>
      <c r="P45" s="20"/>
      <c r="Q45" s="20"/>
    </row>
    <row r="46" spans="1:17" ht="18.75" x14ac:dyDescent="0.3">
      <c r="G46" s="11" t="s">
        <v>119</v>
      </c>
      <c r="H46" s="22">
        <v>450</v>
      </c>
      <c r="I46" s="47">
        <v>1964</v>
      </c>
      <c r="J46" s="22">
        <v>500</v>
      </c>
      <c r="K46" s="44">
        <v>500</v>
      </c>
      <c r="L46" s="20"/>
      <c r="M46" s="20"/>
      <c r="N46" s="20"/>
      <c r="O46" s="20"/>
      <c r="P46" s="20"/>
      <c r="Q46" s="20"/>
    </row>
    <row r="47" spans="1:17" ht="18.75" x14ac:dyDescent="0.3">
      <c r="A47" s="4"/>
      <c r="G47" s="11" t="s">
        <v>120</v>
      </c>
      <c r="H47" s="22">
        <v>480</v>
      </c>
      <c r="I47" s="47">
        <v>370</v>
      </c>
      <c r="J47" s="22">
        <v>500</v>
      </c>
      <c r="K47" s="44">
        <v>500</v>
      </c>
      <c r="L47" s="20"/>
      <c r="M47" s="20"/>
      <c r="N47" s="20"/>
      <c r="O47" s="20"/>
      <c r="P47" s="20"/>
      <c r="Q47" s="20"/>
    </row>
    <row r="48" spans="1:17" ht="18.75" x14ac:dyDescent="0.3">
      <c r="G48" s="6" t="s">
        <v>19</v>
      </c>
      <c r="H48" s="33">
        <f>SUM(H41:H47)</f>
        <v>7351</v>
      </c>
      <c r="I48" s="33">
        <f>SUM(I41:I47)</f>
        <v>27765</v>
      </c>
      <c r="J48" s="33">
        <f t="shared" ref="J48" si="17">SUM(J41:J47)</f>
        <v>11000</v>
      </c>
      <c r="K48" s="33">
        <f t="shared" ref="K48" si="18">SUM(K41:K47)</f>
        <v>11000</v>
      </c>
      <c r="L48" s="20"/>
      <c r="M48" s="20"/>
      <c r="N48" s="20"/>
      <c r="O48" s="20"/>
      <c r="P48" s="20"/>
      <c r="Q48" s="20"/>
    </row>
    <row r="49" spans="7:17" ht="18.75" x14ac:dyDescent="0.3">
      <c r="G49" s="8" t="s">
        <v>89</v>
      </c>
      <c r="H49" s="28"/>
      <c r="I49" s="24"/>
      <c r="J49" s="24"/>
      <c r="K49" s="24"/>
      <c r="L49" s="20"/>
      <c r="M49" s="20"/>
      <c r="N49" s="20"/>
      <c r="O49" s="20"/>
      <c r="P49" s="20"/>
      <c r="Q49" s="20"/>
    </row>
    <row r="50" spans="7:17" ht="18.75" x14ac:dyDescent="0.3">
      <c r="G50" s="11" t="s">
        <v>57</v>
      </c>
      <c r="H50" s="22">
        <v>96</v>
      </c>
      <c r="I50" s="47">
        <v>114</v>
      </c>
      <c r="J50" s="22">
        <v>100</v>
      </c>
      <c r="K50" s="44">
        <v>100</v>
      </c>
      <c r="L50" s="20"/>
      <c r="M50" s="20"/>
      <c r="N50" s="20"/>
      <c r="O50" s="20"/>
      <c r="P50" s="20"/>
      <c r="Q50" s="20"/>
    </row>
    <row r="51" spans="7:17" ht="18.75" x14ac:dyDescent="0.3">
      <c r="G51" s="11" t="s">
        <v>58</v>
      </c>
      <c r="H51" s="22">
        <v>624</v>
      </c>
      <c r="I51" s="47">
        <v>741</v>
      </c>
      <c r="J51" s="22">
        <v>500</v>
      </c>
      <c r="K51" s="44">
        <v>500</v>
      </c>
      <c r="L51" s="20"/>
      <c r="M51" s="20"/>
      <c r="N51" s="20"/>
      <c r="O51" s="20"/>
      <c r="P51" s="20"/>
      <c r="Q51" s="20"/>
    </row>
    <row r="52" spans="7:17" ht="18.75" x14ac:dyDescent="0.3">
      <c r="G52" s="11" t="s">
        <v>59</v>
      </c>
      <c r="H52" s="22">
        <v>290</v>
      </c>
      <c r="I52" s="47">
        <v>54</v>
      </c>
      <c r="J52" s="22">
        <v>300</v>
      </c>
      <c r="K52" s="44">
        <v>300</v>
      </c>
      <c r="L52" s="20"/>
      <c r="M52" s="20"/>
      <c r="N52" s="20"/>
      <c r="O52" s="20"/>
      <c r="P52" s="20"/>
      <c r="Q52" s="20"/>
    </row>
    <row r="53" spans="7:17" ht="18.75" x14ac:dyDescent="0.3">
      <c r="G53" s="11" t="s">
        <v>60</v>
      </c>
      <c r="H53" s="22">
        <v>6325</v>
      </c>
      <c r="I53" s="47">
        <v>7323</v>
      </c>
      <c r="J53" s="22">
        <v>7000</v>
      </c>
      <c r="K53" s="44">
        <v>7000</v>
      </c>
      <c r="L53" s="20"/>
      <c r="M53" s="20"/>
      <c r="N53" s="20"/>
      <c r="O53" s="20"/>
      <c r="P53" s="20"/>
      <c r="Q53" s="20"/>
    </row>
    <row r="54" spans="7:17" ht="18.75" x14ac:dyDescent="0.3">
      <c r="G54" s="11" t="s">
        <v>61</v>
      </c>
      <c r="H54" s="22">
        <v>3158</v>
      </c>
      <c r="I54" s="47">
        <v>3190</v>
      </c>
      <c r="J54" s="22">
        <v>3000</v>
      </c>
      <c r="K54" s="44">
        <v>3000</v>
      </c>
      <c r="L54" s="20"/>
      <c r="M54" s="20"/>
      <c r="N54" s="20"/>
      <c r="O54" s="20"/>
      <c r="P54" s="20"/>
      <c r="Q54" s="20"/>
    </row>
    <row r="55" spans="7:17" ht="18.75" x14ac:dyDescent="0.3">
      <c r="G55" s="11" t="s">
        <v>62</v>
      </c>
      <c r="H55" s="22">
        <v>2025</v>
      </c>
      <c r="I55" s="47">
        <v>1771</v>
      </c>
      <c r="J55" s="22">
        <v>1250</v>
      </c>
      <c r="K55" s="44">
        <v>1250</v>
      </c>
      <c r="L55" s="20"/>
      <c r="M55" s="20"/>
      <c r="N55" s="20"/>
      <c r="O55" s="20"/>
      <c r="P55" s="20"/>
      <c r="Q55" s="20"/>
    </row>
    <row r="56" spans="7:17" ht="18.75" x14ac:dyDescent="0.3">
      <c r="G56" s="6" t="s">
        <v>18</v>
      </c>
      <c r="H56" s="33">
        <f>SUM(H50:H55)</f>
        <v>12518</v>
      </c>
      <c r="I56" s="33">
        <f>SUM(I50:I55)</f>
        <v>13193</v>
      </c>
      <c r="J56" s="33">
        <f t="shared" ref="J56" si="19">SUM(J50:J55)</f>
        <v>12150</v>
      </c>
      <c r="K56" s="33">
        <f t="shared" ref="K56" si="20">SUM(K50:K55)</f>
        <v>12150</v>
      </c>
      <c r="L56" s="20"/>
      <c r="M56" s="20"/>
      <c r="N56" s="20"/>
      <c r="O56" s="20"/>
      <c r="P56" s="20"/>
      <c r="Q56" s="20"/>
    </row>
    <row r="57" spans="7:17" ht="18.75" x14ac:dyDescent="0.3">
      <c r="G57" s="8" t="s">
        <v>88</v>
      </c>
      <c r="H57" s="28"/>
      <c r="I57" s="24"/>
      <c r="J57" s="24"/>
      <c r="K57" s="24"/>
      <c r="L57" s="20"/>
      <c r="M57" s="20"/>
      <c r="N57" s="20"/>
      <c r="O57" s="20"/>
      <c r="P57" s="20"/>
      <c r="Q57" s="20"/>
    </row>
    <row r="58" spans="7:17" ht="18.75" x14ac:dyDescent="0.3">
      <c r="G58" s="11" t="s">
        <v>63</v>
      </c>
      <c r="H58" s="22">
        <v>0</v>
      </c>
      <c r="I58" s="47">
        <v>0</v>
      </c>
      <c r="J58" s="22">
        <v>1500</v>
      </c>
      <c r="K58" s="44">
        <v>1500</v>
      </c>
      <c r="L58" s="20"/>
      <c r="M58" s="20"/>
      <c r="N58" s="20"/>
      <c r="O58" s="20"/>
      <c r="P58" s="20"/>
      <c r="Q58" s="20"/>
    </row>
    <row r="59" spans="7:17" ht="18.75" x14ac:dyDescent="0.3">
      <c r="G59" s="11" t="s">
        <v>64</v>
      </c>
      <c r="H59" s="22">
        <v>10148</v>
      </c>
      <c r="I59" s="47">
        <v>12705</v>
      </c>
      <c r="J59" s="22">
        <v>12000</v>
      </c>
      <c r="K59" s="44">
        <v>12000</v>
      </c>
      <c r="L59" s="20"/>
      <c r="M59" s="20"/>
      <c r="N59" s="20"/>
      <c r="O59" s="20"/>
      <c r="P59" s="20"/>
      <c r="Q59" s="20"/>
    </row>
    <row r="60" spans="7:17" ht="18.75" x14ac:dyDescent="0.3">
      <c r="G60" s="11" t="s">
        <v>65</v>
      </c>
      <c r="H60" s="22">
        <v>11132</v>
      </c>
      <c r="I60" s="47">
        <v>12002</v>
      </c>
      <c r="J60" s="22">
        <v>12000</v>
      </c>
      <c r="K60" s="44">
        <v>12000</v>
      </c>
      <c r="L60" s="20"/>
      <c r="M60" s="20"/>
      <c r="N60" s="20"/>
      <c r="O60" s="20"/>
      <c r="P60" s="20"/>
      <c r="Q60" s="20"/>
    </row>
    <row r="61" spans="7:17" ht="18.75" x14ac:dyDescent="0.3">
      <c r="G61" s="11" t="s">
        <v>66</v>
      </c>
      <c r="H61" s="22">
        <v>10635</v>
      </c>
      <c r="I61" s="47">
        <v>10635</v>
      </c>
      <c r="J61" s="22">
        <v>12000</v>
      </c>
      <c r="K61" s="44">
        <v>12000</v>
      </c>
      <c r="L61" s="20"/>
      <c r="M61" s="20"/>
      <c r="N61" s="20"/>
      <c r="O61" s="20"/>
      <c r="P61" s="20"/>
      <c r="Q61" s="20"/>
    </row>
    <row r="62" spans="7:17" ht="18.75" x14ac:dyDescent="0.3">
      <c r="G62" s="6" t="s">
        <v>20</v>
      </c>
      <c r="H62" s="33">
        <f>SUM(H58:H61)</f>
        <v>31915</v>
      </c>
      <c r="I62" s="33">
        <f>SUM(I58:I61)</f>
        <v>35342</v>
      </c>
      <c r="J62" s="33">
        <f t="shared" ref="J62" si="21">SUM(J58:J61)</f>
        <v>37500</v>
      </c>
      <c r="K62" s="33">
        <f>SUM(K58:K61)</f>
        <v>37500</v>
      </c>
      <c r="L62" s="20"/>
      <c r="M62" s="20"/>
      <c r="N62" s="20"/>
      <c r="O62" s="20"/>
      <c r="P62" s="20"/>
      <c r="Q62" s="20"/>
    </row>
    <row r="63" spans="7:17" ht="18.75" x14ac:dyDescent="0.3">
      <c r="G63" s="6" t="s">
        <v>34</v>
      </c>
      <c r="H63" s="33">
        <f>H62+H56+H48+H39+H36+H25+H17+H11</f>
        <v>79912</v>
      </c>
      <c r="I63" s="33">
        <f>I62+I56+I48+I39+I36+I25+I17+I11</f>
        <v>104876</v>
      </c>
      <c r="J63" s="33">
        <f>J62+J56+J48+J39+J36+J25+J17+J11</f>
        <v>100250</v>
      </c>
      <c r="K63" s="33">
        <f>K62+K56+K48+K39+K36+K25+K17+K11</f>
        <v>95800</v>
      </c>
      <c r="L63" s="20"/>
      <c r="M63" s="20"/>
      <c r="N63" s="20"/>
      <c r="O63" s="20"/>
      <c r="P63" s="20"/>
      <c r="Q63" s="20"/>
    </row>
    <row r="64" spans="7:17" ht="16.5" x14ac:dyDescent="0.25">
      <c r="G64" s="18"/>
      <c r="H64" s="17"/>
      <c r="I64" s="18"/>
      <c r="J64" s="18"/>
      <c r="K64" s="18"/>
      <c r="L64" s="18"/>
    </row>
    <row r="65" spans="7:12" ht="18.75" x14ac:dyDescent="0.3">
      <c r="G65" s="15" t="s">
        <v>32</v>
      </c>
      <c r="H65" s="42">
        <f>N39+H63</f>
        <v>137748</v>
      </c>
      <c r="I65" s="42">
        <f>O39+I63</f>
        <v>158595</v>
      </c>
      <c r="J65" s="42">
        <f>P39+J63</f>
        <v>157490</v>
      </c>
      <c r="K65" s="42">
        <f>Q39+K63</f>
        <v>152540</v>
      </c>
      <c r="L65" s="18"/>
    </row>
    <row r="66" spans="7:12" ht="16.5" x14ac:dyDescent="0.25">
      <c r="L66" s="18"/>
    </row>
    <row r="67" spans="7:12" ht="16.5" x14ac:dyDescent="0.25">
      <c r="L67" s="18"/>
    </row>
    <row r="68" spans="7:12" ht="16.5" x14ac:dyDescent="0.25">
      <c r="L68" s="18"/>
    </row>
    <row r="69" spans="7:12" ht="16.5" x14ac:dyDescent="0.25">
      <c r="L69" s="18"/>
    </row>
    <row r="70" spans="7:12" ht="16.5" x14ac:dyDescent="0.25">
      <c r="L70" s="18"/>
    </row>
    <row r="113" spans="2:6" x14ac:dyDescent="0.2">
      <c r="B113" s="2"/>
      <c r="C113" s="2"/>
      <c r="D113" s="2"/>
      <c r="E113" s="2"/>
    </row>
    <row r="119" spans="2:6" x14ac:dyDescent="0.2">
      <c r="F119" s="2"/>
    </row>
  </sheetData>
  <mergeCells count="2">
    <mergeCell ref="A39:D42"/>
    <mergeCell ref="A1:Q1"/>
  </mergeCells>
  <pageMargins left="0.7" right="0.7" top="0.75" bottom="0.75" header="0.3" footer="0.3"/>
  <pageSetup scale="3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PRS Members</dc:creator>
  <cp:lastModifiedBy>Members</cp:lastModifiedBy>
  <cp:lastPrinted>2014-12-19T00:24:52Z</cp:lastPrinted>
  <dcterms:created xsi:type="dcterms:W3CDTF">2013-05-15T17:26:26Z</dcterms:created>
  <dcterms:modified xsi:type="dcterms:W3CDTF">2014-12-19T02:19:12Z</dcterms:modified>
</cp:coreProperties>
</file>